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30"/>
  </bookViews>
  <sheets>
    <sheet name="Zamjena poklopnica O" sheetId="2" r:id="rId1"/>
  </sheets>
  <calcPr calcId="145621"/>
</workbook>
</file>

<file path=xl/calcChain.xml><?xml version="1.0" encoding="utf-8"?>
<calcChain xmlns="http://schemas.openxmlformats.org/spreadsheetml/2006/main">
  <c r="B78" i="2" l="1"/>
  <c r="A78" i="2"/>
  <c r="B76" i="2"/>
  <c r="A76" i="2"/>
  <c r="B74" i="2"/>
  <c r="A74" i="2"/>
  <c r="B72" i="2"/>
  <c r="A72" i="2"/>
  <c r="B67" i="2"/>
  <c r="A67" i="2"/>
  <c r="F65" i="2"/>
  <c r="F63" i="2"/>
  <c r="F60" i="2"/>
  <c r="F67" i="2" s="1"/>
  <c r="F78" i="2" s="1"/>
  <c r="B55" i="2"/>
  <c r="A55" i="2"/>
  <c r="F52" i="2"/>
  <c r="F49" i="2"/>
  <c r="F46" i="2"/>
  <c r="F43" i="2"/>
  <c r="F38" i="2"/>
  <c r="F36" i="2"/>
  <c r="B29" i="2"/>
  <c r="F27" i="2"/>
  <c r="F25" i="2"/>
  <c r="F23" i="2"/>
  <c r="F29" i="2" s="1"/>
  <c r="F74" i="2" s="1"/>
  <c r="F20" i="2"/>
  <c r="F18" i="2"/>
  <c r="B11" i="2"/>
  <c r="A11" i="2"/>
  <c r="F9" i="2"/>
  <c r="F11" i="2" s="1"/>
  <c r="F72" i="2" s="1"/>
  <c r="F55" i="2" l="1"/>
  <c r="F76" i="2" s="1"/>
  <c r="F80" i="2" s="1"/>
  <c r="F82" i="2" l="1"/>
  <c r="F84" i="2" s="1"/>
</calcChain>
</file>

<file path=xl/sharedStrings.xml><?xml version="1.0" encoding="utf-8"?>
<sst xmlns="http://schemas.openxmlformats.org/spreadsheetml/2006/main" count="90" uniqueCount="73">
  <si>
    <t xml:space="preserve"> </t>
  </si>
  <si>
    <t>SVEUKUPNO /KUNA/ :</t>
  </si>
  <si>
    <t>REKAPITULACIJA TROŠKOVA GRADNJE</t>
  </si>
  <si>
    <t>kom</t>
  </si>
  <si>
    <t>OSTALI RADOVI</t>
  </si>
  <si>
    <r>
      <t>m</t>
    </r>
    <r>
      <rPr>
        <vertAlign val="superscript"/>
        <sz val="10"/>
        <rFont val="Arial"/>
        <family val="2"/>
        <charset val="238"/>
      </rPr>
      <t>2</t>
    </r>
  </si>
  <si>
    <t>D.2.</t>
  </si>
  <si>
    <t>D.1.</t>
  </si>
  <si>
    <t>D.</t>
  </si>
  <si>
    <t>C.2.1.</t>
  </si>
  <si>
    <t>C.2.</t>
  </si>
  <si>
    <t>C.1.2.</t>
  </si>
  <si>
    <t>C.1.1.</t>
  </si>
  <si>
    <t>C.1.</t>
  </si>
  <si>
    <t>C.</t>
  </si>
  <si>
    <t>B.</t>
  </si>
  <si>
    <t>B.2.</t>
  </si>
  <si>
    <t>B.2.2.</t>
  </si>
  <si>
    <t>B.2.1.</t>
  </si>
  <si>
    <t>B.1.2.</t>
  </si>
  <si>
    <t>B.1.1.</t>
  </si>
  <si>
    <t>B.1.</t>
  </si>
  <si>
    <t>A.1.</t>
  </si>
  <si>
    <t>A.</t>
  </si>
  <si>
    <t>Ukupna cijena</t>
  </si>
  <si>
    <t>Jed. 
cijena</t>
  </si>
  <si>
    <t>Količina</t>
  </si>
  <si>
    <t>Jed. mjere</t>
  </si>
  <si>
    <t>Opis</t>
  </si>
  <si>
    <t>Stavka</t>
  </si>
  <si>
    <t>TROŠKOVNIK POMORSKIH GRAĐEVINA</t>
  </si>
  <si>
    <t>ZAMJENA KAMENIH POKLOPNICA NA OBALNOM ZIDU VEZA 4</t>
  </si>
  <si>
    <t>PRIPREMNI  RADOVI</t>
  </si>
  <si>
    <t xml:space="preserve">Prijenos i uklanjanje pomičnih betonskih arli ispunjenih zemljom  na udaljenost cca 5-10 m u svrhu osiguranja pristupa građevinske mehanizacije na gradilište.  Bruto dim arli su  BxHxL=50x60x120 cm. </t>
  </si>
  <si>
    <t>Obračun po komadu pomaknutih arli mase cca 800 kg.</t>
  </si>
  <si>
    <t>Obračun po m1 razgrađene krune.</t>
  </si>
  <si>
    <t>m</t>
  </si>
  <si>
    <t>Razgradnja kamenog monolita najgornje stube. Bruto dim monolita su BxHxL= 125x(cca 33)x102 cm, masa cca 1000  kg/kom.  Obračun po komadu razgrađenog monolita</t>
  </si>
  <si>
    <t>Razgradnja kamenih monolita donjih stuba sa dva monolitno spojena gazišta. Bruto dim monolita su BxHxL= 83x(cca 30)x90 cm, masa cca 450  kg/kom.  Obračun po komadu razgrađenog monolita</t>
  </si>
  <si>
    <t>B.2.3.</t>
  </si>
  <si>
    <t>Razgradnja obloge donjeg podesta od dva sloja kamenih ploča ukupne deb cca 28 cm.  Obračun po m2 tlocrtne površine razgrađenog donjeg podesta.</t>
  </si>
  <si>
    <t>RADOVI RAZGRADNJE</t>
  </si>
  <si>
    <t>KAMENARSKI RADOVI</t>
  </si>
  <si>
    <t xml:space="preserve">Kameni profilirani monolit najgornje stube. Dim monolita su BxHxL= cca (125x63x33 + 45x33x39 + 80x18x 39) cm, masa cca 1000  kg/kom. </t>
  </si>
  <si>
    <t>Obračun po komadu ugrađenog monolita</t>
  </si>
  <si>
    <t>C.2.2.</t>
  </si>
  <si>
    <t xml:space="preserve">Kameni profilirani monolit donjih stuba sa dva monolitno spojena gazišta. Dim monolita su BxHxL= cca (80x33x50+80x39x18) cm,  masa cca 450  kg/kom.  </t>
  </si>
  <si>
    <t>C.2.3.</t>
  </si>
  <si>
    <t xml:space="preserve">Oblaganje donjeg podesta pločastim kamenim kvaderima u dva sloja ukupne deb cca 28 cm. </t>
  </si>
  <si>
    <r>
      <t>Obračun po m</t>
    </r>
    <r>
      <rPr>
        <vertAlign val="superscript"/>
        <sz val="10"/>
        <rFont val="Arial"/>
        <family val="2"/>
        <charset val="238"/>
      </rPr>
      <t>2</t>
    </r>
    <r>
      <rPr>
        <sz val="10"/>
        <rFont val="Arial"/>
        <family val="2"/>
      </rPr>
      <t xml:space="preserve"> obložene tlocrtne površine donjeg podesta.</t>
    </r>
  </si>
  <si>
    <t>C.3.</t>
  </si>
  <si>
    <t>Prijenos i ponovno postavljanje postojećih arli ispunjenih zemljom. Bruto dim arli su BxHxL=50x60x120 cm, masa cca 800 kg.  Dužina prijenosa cca 5-10 m.</t>
  </si>
  <si>
    <t>Obračun po komadu ponovno postavljenih arli.</t>
  </si>
  <si>
    <t>Izrada, montaža i demontaža privremene ograde oko gradilišta za vrijeme trajanja planiranih radova. Visina privremene ograde je min 2 m. Privremena ograda treba biti odgovarajućeg oblika i fiksirana na pomičnim montažnim ab temeljima dovoljne težine za osiguranje  uspješnog prijenosa horizontalnog opterećenja u poprečnom smjeru, što se naročito odnosi na opterećenje ograde vjetrom.  Također, privremena ograda treba biti zadovoljavajuće estetike. Prije izrade  izvoditelj je dužan dostaviti valjani dokaz da odabrano rješenje privremene ograde zadovoljava tražene statičko-estetske zahtjeve, te se ona može postaviti nakon što investitor i nadzorni inženjer prihvate predloženo rješenje iste.</t>
  </si>
  <si>
    <t>Obračun po m trase izvedene privremene gradilišne ograde.</t>
  </si>
  <si>
    <t>D.3.</t>
  </si>
  <si>
    <t>Kompletno čišćenje gradilišta po završetku radova.</t>
  </si>
  <si>
    <t>pauš</t>
  </si>
  <si>
    <t>UKUPNO /KUNA/ :</t>
  </si>
  <si>
    <t>PDV 25% /KUNA/ :</t>
  </si>
  <si>
    <t>Iskazane količine po pojedinim stavkama služe za grubo sagledavanje opsega i količine radova. Obračun će se vršiti prema stvarno utrošenim količinama utvrđenim u građevinskoj knjizi i ovjerenim od službe stručnog nadzora.</t>
  </si>
  <si>
    <t>Lučka uprava Dubrovnik se obavezuje do zaključenja natječaja omogućiti svakom ponuditelju obilazak objekta te pružiti eventualne dodatne informacije u svrhu izrade kvalitetnije ponude.</t>
  </si>
  <si>
    <t xml:space="preserve">Razgradnja postojećih kamenih poklopnica na kruni obalnog zida izvan stubišta. Vrh krune iznad nivoa mora cca 2 m. Dim presjeka blokova su BxH= (125-130)x(35-40) cm, masa cca 1000-1100  kg/m1. </t>
  </si>
  <si>
    <t xml:space="preserve">Razgradnja kamenih poklopnica na kruni obalnog zida na dužini stubišta.  Dim presjeka blokova su BxH= 45x33 cm, masa cca 350  kg/m1. </t>
  </si>
  <si>
    <t xml:space="preserve">Pažljivo štemanje i razgradnja oštećenog kamenog stubišta i podesta smještenog na terenu  u niši usječenoj u trupu obalnog platoa. Rad izvesti vrlo pažljivo da se ne oštete nepomični ili pomični predmeti i oprema koja se nalazi na obalnom platou unutar zone radova, a koja je opisana u tekstu prethodne stavke. U ponuđenoj cijeni obuhvaćeni su  otežani uvjeti rada građevinske mehanizacije radi skučenosti radnog fronta uvjetovane relativno gustim rasporedom prethodno spomenutih predmeta i opreme smještenih u zoni radova. Također, u ponuđenoj cijeni obuhvaćeno je čišćenje i otucanje ostataka mjestimičnih nakupina morta, kao i utovar i odvoz razgrađenog materijala na deponiju u krugu 20 km, te trošak korištenja deponjie. </t>
  </si>
  <si>
    <t xml:space="preserve">Nabavka, transport i ugradnja kamenih poklopnica oblika masivnih blokova-kvadera na kruni obalnog zida umjesto starih prethodno razgrađenih. Vrsta, tvrdoća i čvrstoća kamena, površinska obrada i estetika kao postojeći. Ugradnja u cem mort. Prethodna razgradnja starih poklopnica obračunava se u posebnoj stavci. Prije izrade nužna je izmjera točnih dimenzija blokova na gradilištu. </t>
  </si>
  <si>
    <t>Obračun po m obloge mjereno po dužini krune obalnog zida.</t>
  </si>
  <si>
    <t xml:space="preserve">Nabavka, transport  i ugradnja  kamenih elemenata stubišta i podesta smještenog na terenu u niši usječenoj u trupu obalnog platoa.  Vrsta, tvrdoća i čvrstoća kamena, površinska obrada i estetika kao postojeći. Ugradnja u cem mort. Prethodna razgradnja kamenog stubišta obračunava se u posebnoj stavci. Prije izrade nužna je izmjera točnih dimenzija kamenih elemenata stubišta na gradilištu. </t>
  </si>
  <si>
    <t xml:space="preserve">Fugiranje   novoizvedenih poklopnica na kruni obalnog zida te kamenog oplošja novoizvedenog stubišta mortom potrebne recepture. </t>
  </si>
  <si>
    <r>
      <t>Obračun po m</t>
    </r>
    <r>
      <rPr>
        <vertAlign val="superscript"/>
        <sz val="10"/>
        <rFont val="Arial"/>
        <family val="2"/>
        <charset val="238"/>
      </rPr>
      <t>2</t>
    </r>
    <r>
      <rPr>
        <sz val="10"/>
        <rFont val="Arial"/>
        <family val="2"/>
        <charset val="238"/>
      </rPr>
      <t xml:space="preserve"> bruto fugiranog oplošja poklopnice i stubišta.</t>
    </r>
  </si>
  <si>
    <t xml:space="preserve">Pažljivo štemanje i razgradnja oštećenih kamenih poklopnica u obliku kamenih blokova na kruni obalnog zida na vezu 4. Rad izvesti vrlo pažljivo da se ne oštete slijedeći nepomični ili pomični predmeti i oprema koja se nalazi na obalnom platou unutar zone radova: 5 kom klasičnih drvenih klupa na metalnoj potkonstrukciji udaljenih cca 4 m od vanjskog ruba obalnog zida, 5 kom stupova javne rasvjete udaljenih cca 4,2 m od vanjskog ruba obalnog zida, 19 kom manjih cjevastih bitvi ispunjenih betonom dim D/H=15/25 cm međusobno razmaknutih cca 4-5 m i udaljenih cca 1,45 m od vanjskog ruba obalnog zida, 4 kom električnih nadzemnih ormara dim BXLXH=32x62x106 cm udaljenih cca 3 m od vanjskog ruba obalnog zida, te niz betonskih arli ispunjenih zemljom dim BxHxL=50x60x120 cm udaljenih cca 6,3 m od vanjskog ruba obalnog zida. U ponuđenoj cijeni obuhvaćeni su  otežani uvjeti rada građ mehanizacije radi relativne skučenosti radnog fronta uvjetovane gustim rasporedom gore navedenih predmeta i opreme smještenih u zoni radova. Također, u ponuđenoj cijeni obuhvaćeno je čišćenje i otucanje ostataka mjestimičnih nakupina morta, kao i utovar i odvoz razgrađenog materijala na deponiju u krugu 20 km, te trošak korištenja deponije. </t>
  </si>
  <si>
    <t xml:space="preserve">Poklopnice na kruni obalnog zida izvan stubišta. Vrh krune iznad nivoa mora cca 2 m. Dim presjeka blokova su BxH= (125-130)x(35-40) cm, masa cca 1000-1100  kg/m. </t>
  </si>
  <si>
    <t>Poklopnice na kruni obalnog zida na dužini stubišta.  Dim presjeka blokova su BxH= 45x33 cm, masa cca 350  kg/m.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</si>
</sst>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quot;1.5.&quot;0."/>
    <numFmt numFmtId="166" formatCode="0."/>
    <numFmt numFmtId="167" formatCode="&quot;1.&quot;0."/>
    <numFmt numFmtId="168" formatCode="#,##0.00\ _k_n"/>
  </numFmts>
  <fonts count="25">
    <font>
      <sz val="10"/>
      <name val="Arial"/>
      <charset val="238"/>
    </font>
    <font>
      <sz val="10"/>
      <name val="Arial"/>
      <charset val="238"/>
    </font>
    <font>
      <sz val="10"/>
      <name val="Arial"/>
      <family val="2"/>
      <charset val="238"/>
    </font>
    <font>
      <sz val="12"/>
      <name val="YU Swiss"/>
    </font>
    <font>
      <b/>
      <sz val="11"/>
      <name val="Arial"/>
      <family val="2"/>
      <charset val="238"/>
    </font>
    <font>
      <sz val="11"/>
      <name val="Arial"/>
      <family val="2"/>
      <charset val="238"/>
    </font>
    <font>
      <b/>
      <sz val="10"/>
      <name val="Arial"/>
      <family val="2"/>
      <charset val="238"/>
    </font>
    <font>
      <b/>
      <sz val="11"/>
      <name val="Arial"/>
      <family val="2"/>
    </font>
    <font>
      <b/>
      <sz val="11"/>
      <color indexed="9"/>
      <name val="Arial"/>
      <family val="2"/>
      <charset val="238"/>
    </font>
    <font>
      <sz val="11"/>
      <color indexed="9"/>
      <name val="Arial"/>
      <family val="2"/>
      <charset val="238"/>
    </font>
    <font>
      <b/>
      <u/>
      <sz val="13"/>
      <color indexed="9"/>
      <name val="Arial"/>
      <family val="2"/>
      <charset val="238"/>
    </font>
    <font>
      <b/>
      <sz val="10"/>
      <name val="Universans450_PP"/>
      <charset val="238"/>
    </font>
    <font>
      <sz val="10"/>
      <name val="Universans450_PP"/>
      <charset val="238"/>
    </font>
    <font>
      <sz val="10"/>
      <name val="Arial"/>
      <family val="2"/>
    </font>
    <font>
      <vertAlign val="superscript"/>
      <sz val="10"/>
      <name val="Arial"/>
      <family val="2"/>
      <charset val="238"/>
    </font>
    <font>
      <b/>
      <sz val="10"/>
      <name val="Arial"/>
      <family val="2"/>
    </font>
    <font>
      <i/>
      <sz val="10"/>
      <name val="Arial"/>
      <family val="2"/>
      <charset val="238"/>
    </font>
    <font>
      <sz val="11"/>
      <name val="Arial"/>
      <family val="2"/>
    </font>
    <font>
      <sz val="10"/>
      <name val="Arial CE"/>
      <family val="2"/>
      <charset val="238"/>
    </font>
    <font>
      <sz val="10"/>
      <color rgb="FFFF0000"/>
      <name val="Arial"/>
      <family val="2"/>
      <charset val="238"/>
    </font>
    <font>
      <b/>
      <i/>
      <sz val="9"/>
      <name val="Arial"/>
      <family val="2"/>
      <charset val="238"/>
    </font>
    <font>
      <b/>
      <i/>
      <sz val="10"/>
      <name val="Arial"/>
      <family val="2"/>
    </font>
    <font>
      <i/>
      <sz val="10"/>
      <name val="Arial"/>
      <family val="2"/>
    </font>
    <font>
      <i/>
      <sz val="10"/>
      <color indexed="9"/>
      <name val="Arial"/>
      <family val="2"/>
    </font>
    <font>
      <b/>
      <i/>
      <sz val="14"/>
      <color indexed="9"/>
      <name val="Arial"/>
      <family val="2"/>
    </font>
  </fonts>
  <fills count="6">
    <fill>
      <patternFill patternType="none"/>
    </fill>
    <fill>
      <patternFill patternType="gray125"/>
    </fill>
    <fill>
      <patternFill patternType="solid">
        <fgColor rgb="FF00B050"/>
        <bgColor indexed="64"/>
      </patternFill>
    </fill>
    <fill>
      <patternFill patternType="solid">
        <fgColor indexed="22"/>
        <bgColor indexed="64"/>
      </patternFill>
    </fill>
    <fill>
      <patternFill patternType="solid">
        <fgColor indexed="24"/>
        <bgColor indexed="64"/>
      </patternFill>
    </fill>
    <fill>
      <patternFill patternType="solid">
        <fgColor theme="0" tint="-0.14999847407452621"/>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6">
    <xf numFmtId="0" fontId="0" fillId="0" borderId="0"/>
    <xf numFmtId="164" fontId="1"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0" fontId="2" fillId="0" borderId="0"/>
  </cellStyleXfs>
  <cellXfs count="181">
    <xf numFmtId="0" fontId="0" fillId="0" borderId="0" xfId="0"/>
    <xf numFmtId="0" fontId="2" fillId="0" borderId="0" xfId="0" applyFont="1" applyFill="1" applyAlignment="1"/>
    <xf numFmtId="4" fontId="2" fillId="0" borderId="0" xfId="0" applyNumberFormat="1" applyFont="1" applyFill="1" applyAlignment="1"/>
    <xf numFmtId="4" fontId="2" fillId="0" borderId="0" xfId="0" applyNumberFormat="1" applyFont="1" applyFill="1" applyAlignment="1">
      <alignment horizontal="right"/>
    </xf>
    <xf numFmtId="2" fontId="2" fillId="0" borderId="0" xfId="0" applyNumberFormat="1" applyFont="1" applyFill="1" applyAlignment="1">
      <alignment horizontal="right"/>
    </xf>
    <xf numFmtId="0" fontId="2" fillId="0" borderId="0" xfId="0" applyFont="1" applyFill="1" applyAlignment="1">
      <alignment vertical="top" wrapText="1"/>
    </xf>
    <xf numFmtId="0" fontId="2" fillId="0" borderId="0" xfId="0" applyFont="1" applyFill="1" applyAlignment="1">
      <alignment horizontal="right" vertical="top"/>
    </xf>
    <xf numFmtId="4" fontId="4" fillId="0" borderId="0" xfId="2" applyNumberFormat="1" applyFont="1" applyFill="1" applyBorder="1" applyAlignment="1">
      <alignment horizontal="right"/>
    </xf>
    <xf numFmtId="3" fontId="5" fillId="0" borderId="0" xfId="2" applyNumberFormat="1" applyFont="1" applyFill="1" applyBorder="1" applyAlignment="1">
      <alignment horizontal="right"/>
    </xf>
    <xf numFmtId="0" fontId="4" fillId="0" borderId="0" xfId="2" applyFont="1" applyFill="1" applyBorder="1" applyAlignment="1">
      <alignment horizontal="center"/>
    </xf>
    <xf numFmtId="0" fontId="4" fillId="0" borderId="0" xfId="2" applyFont="1" applyFill="1" applyBorder="1" applyAlignment="1">
      <alignment horizontal="right" vertical="top" wrapText="1"/>
    </xf>
    <xf numFmtId="0" fontId="4" fillId="0" borderId="0" xfId="2" applyFont="1" applyFill="1" applyBorder="1" applyAlignment="1">
      <alignment horizontal="right" vertical="top"/>
    </xf>
    <xf numFmtId="4" fontId="4" fillId="0" borderId="1" xfId="2" applyNumberFormat="1" applyFont="1" applyFill="1" applyBorder="1" applyAlignment="1"/>
    <xf numFmtId="3" fontId="5" fillId="0" borderId="1" xfId="2" applyNumberFormat="1" applyFont="1" applyFill="1" applyBorder="1" applyAlignment="1">
      <alignment horizontal="right"/>
    </xf>
    <xf numFmtId="0" fontId="4" fillId="0" borderId="1" xfId="2" applyFont="1" applyFill="1" applyBorder="1" applyAlignment="1">
      <alignment horizontal="right" vertical="top" wrapText="1"/>
    </xf>
    <xf numFmtId="0" fontId="5" fillId="0" borderId="0" xfId="0" applyFont="1" applyFill="1" applyAlignment="1"/>
    <xf numFmtId="0" fontId="2" fillId="0" borderId="0" xfId="0" applyFont="1" applyFill="1" applyBorder="1"/>
    <xf numFmtId="4" fontId="4" fillId="0" borderId="0" xfId="0" applyNumberFormat="1" applyFont="1" applyFill="1" applyBorder="1" applyAlignment="1">
      <alignment horizontal="right" vertical="center"/>
    </xf>
    <xf numFmtId="0" fontId="5" fillId="0" borderId="0" xfId="0" quotePrefix="1" applyFont="1" applyFill="1" applyBorder="1" applyAlignment="1">
      <alignment horizontal="center" vertical="center"/>
    </xf>
    <xf numFmtId="0" fontId="7" fillId="0" borderId="0" xfId="0" applyFont="1" applyFill="1" applyBorder="1" applyAlignment="1">
      <alignment vertical="top" wrapText="1"/>
    </xf>
    <xf numFmtId="16" fontId="4" fillId="0" borderId="0" xfId="0" applyNumberFormat="1" applyFont="1" applyFill="1" applyBorder="1" applyAlignment="1">
      <alignment horizontal="right" vertical="top"/>
    </xf>
    <xf numFmtId="4" fontId="8" fillId="2" borderId="0" xfId="1" applyNumberFormat="1" applyFont="1" applyFill="1" applyBorder="1" applyAlignment="1">
      <alignment vertical="center"/>
    </xf>
    <xf numFmtId="4" fontId="4" fillId="0" borderId="0" xfId="2" applyNumberFormat="1" applyFont="1" applyFill="1" applyBorder="1" applyAlignment="1">
      <alignment vertical="center"/>
    </xf>
    <xf numFmtId="4" fontId="4" fillId="0" borderId="0" xfId="2"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0" fontId="12" fillId="0" borderId="0" xfId="0" quotePrefix="1" applyFont="1" applyFill="1" applyBorder="1" applyAlignment="1">
      <alignment horizontal="center" vertical="center"/>
    </xf>
    <xf numFmtId="0" fontId="11" fillId="0" borderId="0" xfId="0" applyFont="1" applyFill="1" applyBorder="1" applyAlignment="1">
      <alignment horizontal="left" vertical="top" wrapText="1"/>
    </xf>
    <xf numFmtId="0" fontId="11" fillId="0" borderId="0" xfId="0" applyFont="1" applyFill="1" applyBorder="1" applyAlignment="1">
      <alignment horizontal="right" vertical="top"/>
    </xf>
    <xf numFmtId="4" fontId="4" fillId="3" borderId="1" xfId="0" applyNumberFormat="1" applyFont="1" applyFill="1" applyBorder="1" applyAlignment="1">
      <alignment horizontal="right" vertical="center"/>
    </xf>
    <xf numFmtId="3" fontId="5" fillId="3" borderId="1" xfId="0" applyNumberFormat="1" applyFont="1" applyFill="1" applyBorder="1" applyAlignment="1">
      <alignment horizontal="right" vertical="center"/>
    </xf>
    <xf numFmtId="0" fontId="7" fillId="3" borderId="1" xfId="0" applyFont="1" applyFill="1" applyBorder="1" applyAlignment="1">
      <alignment vertical="top" wrapText="1"/>
    </xf>
    <xf numFmtId="0" fontId="4" fillId="3" borderId="1" xfId="0" applyFont="1" applyFill="1" applyBorder="1" applyAlignment="1">
      <alignment horizontal="right" vertical="top"/>
    </xf>
    <xf numFmtId="3" fontId="13" fillId="0" borderId="0" xfId="0" applyNumberFormat="1" applyFont="1" applyFill="1" applyAlignment="1">
      <alignment horizontal="right"/>
    </xf>
    <xf numFmtId="0" fontId="13" fillId="0" borderId="0" xfId="0" applyFont="1" applyFill="1" applyAlignment="1">
      <alignment horizontal="center"/>
    </xf>
    <xf numFmtId="0" fontId="13" fillId="0" borderId="0" xfId="2" applyFont="1" applyFill="1" applyBorder="1" applyAlignment="1">
      <alignment horizontal="justify" vertical="top" wrapText="1"/>
    </xf>
    <xf numFmtId="0" fontId="13" fillId="0" borderId="0" xfId="0" applyFont="1" applyFill="1" applyAlignment="1">
      <alignment horizontal="right" vertical="top"/>
    </xf>
    <xf numFmtId="0" fontId="2" fillId="0" borderId="0" xfId="0" applyFont="1" applyFill="1" applyAlignment="1">
      <alignment horizontal="justify" vertical="top" wrapText="1"/>
    </xf>
    <xf numFmtId="2" fontId="2" fillId="0" borderId="0" xfId="0" applyNumberFormat="1" applyFont="1" applyFill="1" applyBorder="1" applyAlignment="1">
      <alignment horizontal="right" vertical="top"/>
    </xf>
    <xf numFmtId="4" fontId="2" fillId="0" borderId="0" xfId="0" applyNumberFormat="1" applyFont="1" applyFill="1" applyBorder="1"/>
    <xf numFmtId="4" fontId="2" fillId="0" borderId="0" xfId="0" applyNumberFormat="1" applyFont="1" applyFill="1" applyBorder="1" applyAlignment="1"/>
    <xf numFmtId="4" fontId="2" fillId="0" borderId="0" xfId="1" applyNumberFormat="1" applyFont="1" applyFill="1" applyAlignment="1"/>
    <xf numFmtId="0" fontId="2" fillId="0" borderId="0" xfId="2" applyFont="1" applyFill="1" applyBorder="1" applyAlignment="1">
      <alignment horizontal="center"/>
    </xf>
    <xf numFmtId="4" fontId="2" fillId="0" borderId="0" xfId="0" applyNumberFormat="1" applyFont="1" applyFill="1" applyAlignment="1">
      <alignment vertical="center"/>
    </xf>
    <xf numFmtId="4" fontId="2" fillId="0" borderId="0" xfId="0" applyNumberFormat="1" applyFont="1" applyFill="1" applyAlignment="1">
      <alignment horizontal="right" vertical="center"/>
    </xf>
    <xf numFmtId="0" fontId="6" fillId="0" borderId="0" xfId="0" quotePrefix="1" applyFont="1" applyFill="1" applyAlignment="1">
      <alignment horizontal="right" vertical="top"/>
    </xf>
    <xf numFmtId="3" fontId="9" fillId="2" borderId="1" xfId="0" applyNumberFormat="1" applyFont="1" applyFill="1" applyBorder="1" applyAlignment="1">
      <alignment horizontal="right" vertical="center"/>
    </xf>
    <xf numFmtId="0" fontId="8" fillId="2" borderId="1" xfId="0" applyFont="1" applyFill="1" applyBorder="1" applyAlignment="1">
      <alignment horizontal="right" vertical="top"/>
    </xf>
    <xf numFmtId="4" fontId="4" fillId="0" borderId="0" xfId="0" applyNumberFormat="1" applyFont="1" applyFill="1" applyBorder="1" applyAlignment="1">
      <alignment vertical="center"/>
    </xf>
    <xf numFmtId="4" fontId="4" fillId="3" borderId="1" xfId="0" applyNumberFormat="1" applyFont="1" applyFill="1" applyBorder="1" applyAlignment="1">
      <alignment vertical="center"/>
    </xf>
    <xf numFmtId="0" fontId="2" fillId="0" borderId="0" xfId="0" applyFont="1" applyFill="1" applyAlignment="1">
      <alignment horizontal="center" vertical="top"/>
    </xf>
    <xf numFmtId="0" fontId="2" fillId="0" borderId="0" xfId="2" applyFont="1" applyFill="1" applyBorder="1" applyAlignment="1">
      <alignment horizontal="right" vertical="top" wrapText="1"/>
    </xf>
    <xf numFmtId="0" fontId="2" fillId="0" borderId="0" xfId="0" applyFont="1" applyFill="1" applyBorder="1" applyAlignment="1">
      <alignment horizontal="right" vertical="top"/>
    </xf>
    <xf numFmtId="0" fontId="2" fillId="0" borderId="0" xfId="0" applyFont="1" applyFill="1" applyAlignment="1">
      <alignment horizontal="center"/>
    </xf>
    <xf numFmtId="3" fontId="2" fillId="0" borderId="0" xfId="1" applyNumberFormat="1" applyFont="1" applyFill="1" applyAlignment="1"/>
    <xf numFmtId="4" fontId="9" fillId="2" borderId="1" xfId="0" applyNumberFormat="1" applyFont="1" applyFill="1" applyBorder="1" applyAlignment="1">
      <alignment vertical="center"/>
    </xf>
    <xf numFmtId="4" fontId="9" fillId="2" borderId="1" xfId="0" applyNumberFormat="1" applyFont="1" applyFill="1" applyBorder="1" applyAlignment="1">
      <alignment horizontal="right" vertical="center"/>
    </xf>
    <xf numFmtId="0" fontId="9" fillId="2" borderId="1" xfId="0" applyFont="1" applyFill="1" applyBorder="1" applyAlignment="1">
      <alignment vertical="center"/>
    </xf>
    <xf numFmtId="0" fontId="8" fillId="2" borderId="1" xfId="0" applyFont="1" applyFill="1" applyBorder="1" applyAlignment="1">
      <alignment horizontal="left" vertical="top"/>
    </xf>
    <xf numFmtId="0" fontId="5" fillId="3" borderId="1" xfId="0" applyFont="1" applyFill="1" applyBorder="1" applyAlignment="1">
      <alignment vertical="center"/>
    </xf>
    <xf numFmtId="16" fontId="4" fillId="3" borderId="1" xfId="0" applyNumberFormat="1" applyFont="1" applyFill="1" applyBorder="1" applyAlignment="1">
      <alignment horizontal="right" vertical="top"/>
    </xf>
    <xf numFmtId="3" fontId="2" fillId="0" borderId="0" xfId="0" applyNumberFormat="1" applyFont="1" applyFill="1" applyAlignment="1">
      <alignment horizontal="right"/>
    </xf>
    <xf numFmtId="4" fontId="13" fillId="0" borderId="0" xfId="0" applyNumberFormat="1" applyFont="1" applyFill="1" applyAlignment="1">
      <alignment horizontal="right"/>
    </xf>
    <xf numFmtId="4" fontId="13" fillId="0" borderId="0" xfId="0" applyNumberFormat="1" applyFont="1" applyFill="1" applyAlignment="1">
      <alignment horizontal="right" wrapText="1"/>
    </xf>
    <xf numFmtId="0" fontId="13" fillId="0" borderId="0" xfId="0" applyFont="1" applyFill="1" applyAlignment="1">
      <alignment horizontal="justify" vertical="top" wrapText="1"/>
    </xf>
    <xf numFmtId="14" fontId="13" fillId="0" borderId="0" xfId="0" applyNumberFormat="1" applyFont="1" applyFill="1" applyAlignment="1">
      <alignment horizontal="right" vertical="top"/>
    </xf>
    <xf numFmtId="0" fontId="13" fillId="0" borderId="0" xfId="0" applyFont="1" applyFill="1" applyAlignment="1"/>
    <xf numFmtId="4" fontId="13" fillId="0" borderId="0" xfId="0" applyNumberFormat="1" applyFont="1" applyFill="1" applyAlignment="1"/>
    <xf numFmtId="2" fontId="2" fillId="0" borderId="0" xfId="0" applyNumberFormat="1" applyFont="1" applyFill="1" applyBorder="1" applyAlignment="1">
      <alignment horizontal="center"/>
    </xf>
    <xf numFmtId="0" fontId="2" fillId="0" borderId="0" xfId="0" applyFont="1" applyFill="1" applyBorder="1" applyAlignment="1">
      <alignment horizontal="justify" vertical="top" wrapText="1"/>
    </xf>
    <xf numFmtId="4" fontId="13" fillId="0" borderId="0" xfId="2" applyNumberFormat="1" applyFont="1" applyFill="1" applyBorder="1" applyAlignment="1">
      <alignment horizontal="right"/>
    </xf>
    <xf numFmtId="0" fontId="13" fillId="0" borderId="0" xfId="2" quotePrefix="1" applyFont="1" applyFill="1" applyBorder="1" applyAlignment="1">
      <alignment horizontal="center"/>
    </xf>
    <xf numFmtId="165" fontId="13" fillId="0" borderId="0" xfId="2" applyNumberFormat="1" applyFont="1" applyFill="1" applyBorder="1" applyAlignment="1">
      <alignment horizontal="right" vertical="top"/>
    </xf>
    <xf numFmtId="3" fontId="13" fillId="0" borderId="0" xfId="2" applyNumberFormat="1" applyFont="1" applyFill="1" applyBorder="1" applyAlignment="1">
      <alignment horizontal="right"/>
    </xf>
    <xf numFmtId="0" fontId="13" fillId="0" borderId="0" xfId="2" applyFont="1" applyFill="1" applyBorder="1" applyAlignment="1">
      <alignment horizontal="center"/>
    </xf>
    <xf numFmtId="0" fontId="13" fillId="0" borderId="0" xfId="2" applyFont="1" applyFill="1" applyBorder="1" applyAlignment="1">
      <alignment horizontal="left" vertical="top" wrapText="1"/>
    </xf>
    <xf numFmtId="166" fontId="15" fillId="0" borderId="0" xfId="2" applyNumberFormat="1" applyFont="1" applyFill="1" applyBorder="1" applyAlignment="1">
      <alignment horizontal="right" vertical="top"/>
    </xf>
    <xf numFmtId="0" fontId="13" fillId="0" borderId="0" xfId="2" applyFont="1" applyFill="1" applyBorder="1" applyAlignment="1">
      <alignment horizontal="justify"/>
    </xf>
    <xf numFmtId="0" fontId="16" fillId="0" borderId="0" xfId="0" applyFont="1" applyFill="1" applyAlignment="1">
      <alignment horizontal="left" vertical="top" wrapText="1"/>
    </xf>
    <xf numFmtId="2" fontId="2" fillId="0" borderId="0" xfId="0" applyNumberFormat="1" applyFont="1" applyFill="1" applyBorder="1" applyAlignment="1">
      <alignment horizontal="justify" vertical="center"/>
    </xf>
    <xf numFmtId="0" fontId="11" fillId="0" borderId="0" xfId="0" applyFont="1" applyFill="1" applyBorder="1" applyAlignment="1">
      <alignment horizontal="right" vertical="center"/>
    </xf>
    <xf numFmtId="4" fontId="7" fillId="3" borderId="1" xfId="0" applyNumberFormat="1" applyFont="1" applyFill="1" applyBorder="1" applyAlignment="1">
      <alignment vertical="center"/>
    </xf>
    <xf numFmtId="3" fontId="17" fillId="3" borderId="1" xfId="0" applyNumberFormat="1" applyFont="1" applyFill="1" applyBorder="1" applyAlignment="1">
      <alignment horizontal="right" vertical="center"/>
    </xf>
    <xf numFmtId="4" fontId="13" fillId="0" borderId="0" xfId="0" applyNumberFormat="1" applyFont="1" applyFill="1" applyAlignment="1">
      <alignment vertical="center"/>
    </xf>
    <xf numFmtId="4" fontId="15" fillId="0" borderId="0" xfId="0" applyNumberFormat="1" applyFont="1" applyFill="1" applyAlignment="1">
      <alignment horizontal="right" vertical="center"/>
    </xf>
    <xf numFmtId="3" fontId="13" fillId="0" borderId="0" xfId="0" applyNumberFormat="1" applyFont="1" applyFill="1" applyBorder="1" applyAlignment="1">
      <alignment horizontal="right" vertical="center"/>
    </xf>
    <xf numFmtId="0" fontId="2" fillId="0" borderId="0" xfId="0" quotePrefix="1" applyFont="1" applyFill="1" applyBorder="1" applyAlignment="1">
      <alignment horizontal="center" vertical="center"/>
    </xf>
    <xf numFmtId="49" fontId="6" fillId="0" borderId="0" xfId="0" quotePrefix="1" applyNumberFormat="1" applyFont="1" applyFill="1" applyBorder="1" applyAlignment="1">
      <alignment horizontal="left" vertical="top" wrapText="1"/>
    </xf>
    <xf numFmtId="0" fontId="6" fillId="0" borderId="0" xfId="0" applyFont="1" applyFill="1" applyBorder="1" applyAlignment="1">
      <alignment horizontal="right" vertical="top"/>
    </xf>
    <xf numFmtId="0" fontId="2" fillId="0" borderId="0" xfId="0" applyFont="1" applyFill="1" applyAlignment="1">
      <alignment horizontal="center" wrapText="1"/>
    </xf>
    <xf numFmtId="0" fontId="2" fillId="0" borderId="0" xfId="0" applyFont="1" applyFill="1" applyAlignment="1">
      <alignment horizontal="right" vertical="top" wrapText="1"/>
    </xf>
    <xf numFmtId="0" fontId="2" fillId="0" borderId="0" xfId="0" applyFont="1" applyFill="1" applyBorder="1" applyAlignment="1"/>
    <xf numFmtId="0" fontId="17" fillId="0" borderId="0" xfId="0" applyFont="1" applyFill="1" applyAlignment="1"/>
    <xf numFmtId="4" fontId="2" fillId="0" borderId="0" xfId="0"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0" fontId="2" fillId="0" borderId="0" xfId="0" applyFont="1" applyFill="1" applyBorder="1" applyAlignment="1">
      <alignment vertical="center"/>
    </xf>
    <xf numFmtId="0" fontId="6" fillId="0" borderId="0" xfId="2" applyFont="1" applyFill="1" applyBorder="1" applyAlignment="1">
      <alignment horizontal="justify" vertical="top" wrapText="1"/>
    </xf>
    <xf numFmtId="166" fontId="6" fillId="0" borderId="0" xfId="2" applyNumberFormat="1" applyFont="1" applyFill="1" applyBorder="1" applyAlignment="1">
      <alignment horizontal="right" vertical="top"/>
    </xf>
    <xf numFmtId="4" fontId="18" fillId="0" borderId="0" xfId="1" applyNumberFormat="1" applyFont="1" applyFill="1" applyAlignment="1">
      <alignment horizontal="right"/>
    </xf>
    <xf numFmtId="4" fontId="2" fillId="0" borderId="0" xfId="0" applyNumberFormat="1" applyFont="1" applyFill="1" applyAlignment="1">
      <alignment horizontal="right" wrapText="1"/>
    </xf>
    <xf numFmtId="2" fontId="2" fillId="0" borderId="0" xfId="0" applyNumberFormat="1" applyFont="1" applyFill="1" applyAlignment="1">
      <alignment horizontal="justify" vertical="top" wrapText="1"/>
    </xf>
    <xf numFmtId="0" fontId="2" fillId="0" borderId="0" xfId="0" applyFont="1" applyBorder="1"/>
    <xf numFmtId="0" fontId="19" fillId="0" borderId="0" xfId="0" applyFont="1" applyBorder="1" applyAlignment="1">
      <alignment horizontal="center"/>
    </xf>
    <xf numFmtId="0" fontId="0" fillId="0" borderId="0" xfId="0" applyBorder="1"/>
    <xf numFmtId="167" fontId="2" fillId="0" borderId="0" xfId="2" applyNumberFormat="1" applyFont="1" applyFill="1" applyBorder="1" applyAlignment="1">
      <alignment horizontal="right" vertical="top"/>
    </xf>
    <xf numFmtId="0" fontId="19" fillId="0" borderId="0" xfId="0" applyFont="1" applyFill="1" applyBorder="1" applyAlignment="1">
      <alignment horizontal="center"/>
    </xf>
    <xf numFmtId="0" fontId="2" fillId="0" borderId="0" xfId="0" applyFont="1" applyFill="1" applyBorder="1" applyAlignment="1">
      <alignment horizontal="center"/>
    </xf>
    <xf numFmtId="4" fontId="2" fillId="0" borderId="0" xfId="0" applyNumberFormat="1" applyFont="1" applyFill="1" applyBorder="1" applyAlignment="1">
      <alignment vertical="center"/>
    </xf>
    <xf numFmtId="0" fontId="6" fillId="0" borderId="0" xfId="0" applyFont="1" applyFill="1" applyBorder="1" applyAlignment="1">
      <alignment vertical="top" wrapText="1"/>
    </xf>
    <xf numFmtId="0" fontId="2" fillId="0" borderId="0" xfId="0" applyFont="1" applyFill="1" applyAlignment="1">
      <alignment vertical="center"/>
    </xf>
    <xf numFmtId="0" fontId="6" fillId="0" borderId="0" xfId="0" applyFont="1" applyFill="1" applyBorder="1" applyAlignment="1"/>
    <xf numFmtId="0" fontId="8" fillId="2" borderId="1" xfId="0" applyFont="1" applyFill="1" applyBorder="1" applyAlignment="1">
      <alignment vertical="top" wrapText="1"/>
    </xf>
    <xf numFmtId="0" fontId="6" fillId="0" borderId="0" xfId="0" applyFont="1" applyFill="1" applyAlignment="1">
      <alignment vertical="top" wrapText="1"/>
    </xf>
    <xf numFmtId="0" fontId="6" fillId="0" borderId="0" xfId="0" applyFont="1" applyFill="1" applyAlignment="1">
      <alignment horizontal="right" vertical="top"/>
    </xf>
    <xf numFmtId="0" fontId="8" fillId="2" borderId="1" xfId="0" applyFont="1" applyFill="1" applyBorder="1" applyAlignment="1">
      <alignment horizontal="right" vertical="center"/>
    </xf>
    <xf numFmtId="2" fontId="2" fillId="0" borderId="0" xfId="0" applyNumberFormat="1" applyFont="1" applyFill="1" applyAlignment="1">
      <alignment horizontal="right" vertical="center"/>
    </xf>
    <xf numFmtId="0" fontId="2" fillId="0" borderId="0" xfId="0" applyFont="1" applyFill="1" applyAlignment="1">
      <alignment horizontal="right" vertical="center"/>
    </xf>
    <xf numFmtId="2" fontId="20" fillId="4" borderId="2" xfId="0" quotePrefix="1" applyNumberFormat="1" applyFont="1" applyFill="1" applyBorder="1" applyAlignment="1">
      <alignment horizontal="center" vertical="center" wrapText="1"/>
    </xf>
    <xf numFmtId="4" fontId="20" fillId="4" borderId="3" xfId="0" quotePrefix="1" applyNumberFormat="1" applyFont="1" applyFill="1" applyBorder="1" applyAlignment="1">
      <alignment horizontal="center" vertical="center" wrapText="1"/>
    </xf>
    <xf numFmtId="2" fontId="20" fillId="4" borderId="3" xfId="0" applyNumberFormat="1" applyFont="1" applyFill="1" applyBorder="1" applyAlignment="1">
      <alignment horizontal="center" vertical="center" wrapText="1"/>
    </xf>
    <xf numFmtId="0" fontId="21" fillId="0" borderId="0" xfId="0" applyFont="1" applyFill="1" applyAlignment="1">
      <alignment horizontal="center"/>
    </xf>
    <xf numFmtId="4" fontId="21" fillId="0" borderId="0" xfId="0" applyNumberFormat="1" applyFont="1" applyFill="1" applyAlignment="1">
      <alignment horizontal="right"/>
    </xf>
    <xf numFmtId="0" fontId="22" fillId="0" borderId="0" xfId="0" applyFont="1" applyFill="1" applyAlignment="1">
      <alignment horizontal="right"/>
    </xf>
    <xf numFmtId="0" fontId="21" fillId="0" borderId="0" xfId="0" applyFont="1" applyFill="1" applyAlignment="1">
      <alignment horizontal="center" vertical="top"/>
    </xf>
    <xf numFmtId="0" fontId="21" fillId="0" borderId="0" xfId="0" applyFont="1" applyFill="1" applyAlignment="1">
      <alignment horizontal="right" vertical="top"/>
    </xf>
    <xf numFmtId="4" fontId="2" fillId="0" borderId="0" xfId="0" applyNumberFormat="1" applyFont="1" applyFill="1" applyAlignment="1">
      <alignment horizontal="center"/>
    </xf>
    <xf numFmtId="168" fontId="13" fillId="0" borderId="0" xfId="3" applyNumberFormat="1" applyFont="1" applyAlignment="1">
      <alignment horizontal="center" wrapText="1"/>
    </xf>
    <xf numFmtId="168" fontId="2" fillId="0" borderId="0" xfId="0" applyNumberFormat="1" applyFont="1" applyFill="1" applyAlignment="1">
      <alignment horizontal="center"/>
    </xf>
    <xf numFmtId="4" fontId="2" fillId="0" borderId="0" xfId="0" applyNumberFormat="1" applyFont="1" applyFill="1" applyAlignment="1">
      <alignment horizontal="center" wrapText="1"/>
    </xf>
    <xf numFmtId="4" fontId="18" fillId="0" borderId="0" xfId="1" applyNumberFormat="1" applyFont="1" applyFill="1" applyAlignment="1">
      <alignment horizontal="center"/>
    </xf>
    <xf numFmtId="4" fontId="13" fillId="0" borderId="0" xfId="0" applyNumberFormat="1" applyFont="1" applyFill="1" applyAlignment="1">
      <alignment horizontal="center" wrapText="1"/>
    </xf>
    <xf numFmtId="4" fontId="13" fillId="0" borderId="0" xfId="0" applyNumberFormat="1" applyFont="1" applyFill="1" applyAlignment="1">
      <alignment horizontal="center"/>
    </xf>
    <xf numFmtId="4" fontId="13" fillId="0" borderId="0" xfId="2" applyNumberFormat="1" applyFont="1" applyFill="1" applyBorder="1" applyAlignment="1">
      <alignment horizontal="center"/>
    </xf>
    <xf numFmtId="4" fontId="2" fillId="0" borderId="0" xfId="0" applyNumberFormat="1" applyFont="1" applyFill="1" applyBorder="1" applyAlignment="1">
      <alignment horizontal="center"/>
    </xf>
    <xf numFmtId="4" fontId="2" fillId="0" borderId="0" xfId="1" applyNumberFormat="1" applyFont="1" applyFill="1" applyAlignment="1">
      <alignment horizontal="center"/>
    </xf>
    <xf numFmtId="0" fontId="2" fillId="0" borderId="0" xfId="0" applyFont="1" applyBorder="1" applyAlignment="1">
      <alignment horizontal="justify" vertical="top" wrapText="1"/>
    </xf>
    <xf numFmtId="0" fontId="4" fillId="5" borderId="1" xfId="0" applyFont="1" applyFill="1" applyBorder="1" applyAlignment="1">
      <alignment horizontal="right" vertical="top"/>
    </xf>
    <xf numFmtId="0" fontId="7" fillId="5" borderId="1" xfId="0" applyFont="1" applyFill="1" applyBorder="1" applyAlignment="1">
      <alignment vertical="top" wrapText="1"/>
    </xf>
    <xf numFmtId="0" fontId="5" fillId="5" borderId="1" xfId="0" quotePrefix="1" applyFont="1" applyFill="1" applyBorder="1" applyAlignment="1">
      <alignment horizontal="center" vertical="center"/>
    </xf>
    <xf numFmtId="3" fontId="5" fillId="5" borderId="1" xfId="0" applyNumberFormat="1" applyFont="1" applyFill="1" applyBorder="1" applyAlignment="1">
      <alignment horizontal="right" vertical="center"/>
    </xf>
    <xf numFmtId="4" fontId="4" fillId="5" borderId="1" xfId="0" applyNumberFormat="1" applyFont="1" applyFill="1" applyBorder="1" applyAlignment="1">
      <alignment horizontal="right" vertical="center"/>
    </xf>
    <xf numFmtId="4" fontId="13" fillId="0" borderId="0" xfId="3" applyNumberFormat="1" applyFont="1" applyAlignment="1">
      <alignment horizontal="center" wrapText="1"/>
    </xf>
    <xf numFmtId="4" fontId="4" fillId="3" borderId="1" xfId="0" applyNumberFormat="1" applyFont="1" applyFill="1" applyBorder="1" applyAlignment="1">
      <alignment horizontal="right" vertical="top"/>
    </xf>
    <xf numFmtId="4" fontId="7" fillId="3" borderId="1" xfId="0" applyNumberFormat="1" applyFont="1" applyFill="1" applyBorder="1" applyAlignment="1">
      <alignment vertical="top" wrapText="1"/>
    </xf>
    <xf numFmtId="4" fontId="5" fillId="3" borderId="1" xfId="1" applyNumberFormat="1" applyFont="1" applyFill="1" applyBorder="1" applyAlignment="1">
      <alignment horizontal="center" vertical="center" wrapText="1"/>
    </xf>
    <xf numFmtId="4" fontId="5" fillId="3" borderId="1" xfId="0" quotePrefix="1" applyNumberFormat="1" applyFont="1" applyFill="1" applyBorder="1" applyAlignment="1">
      <alignment vertical="center" wrapText="1"/>
    </xf>
    <xf numFmtId="4" fontId="4" fillId="0" borderId="0" xfId="0" applyNumberFormat="1" applyFont="1" applyFill="1" applyBorder="1" applyAlignment="1">
      <alignment horizontal="right" vertical="top"/>
    </xf>
    <xf numFmtId="4" fontId="7" fillId="0" borderId="0" xfId="0" applyNumberFormat="1" applyFont="1" applyFill="1" applyBorder="1" applyAlignment="1">
      <alignment vertical="top" wrapText="1"/>
    </xf>
    <xf numFmtId="4" fontId="5" fillId="0" borderId="0" xfId="1" applyNumberFormat="1" applyFont="1" applyFill="1" applyBorder="1" applyAlignment="1">
      <alignment horizontal="center" vertical="center" wrapText="1"/>
    </xf>
    <xf numFmtId="4" fontId="5" fillId="0" borderId="0" xfId="0" quotePrefix="1" applyNumberFormat="1" applyFont="1" applyFill="1" applyBorder="1" applyAlignment="1">
      <alignment vertical="center" wrapText="1"/>
    </xf>
    <xf numFmtId="4" fontId="11" fillId="0" borderId="0" xfId="0" applyNumberFormat="1" applyFont="1" applyFill="1" applyBorder="1" applyAlignment="1">
      <alignment horizontal="right" vertical="top"/>
    </xf>
    <xf numFmtId="4" fontId="11" fillId="0" borderId="0" xfId="0" applyNumberFormat="1" applyFont="1" applyFill="1" applyBorder="1" applyAlignment="1">
      <alignment horizontal="left" vertical="top" wrapText="1"/>
    </xf>
    <xf numFmtId="4" fontId="12" fillId="0" borderId="0" xfId="0" quotePrefix="1" applyNumberFormat="1" applyFont="1" applyFill="1" applyBorder="1" applyAlignment="1">
      <alignment horizontal="center" vertical="center"/>
    </xf>
    <xf numFmtId="4" fontId="5" fillId="0" borderId="0" xfId="0" quotePrefix="1" applyNumberFormat="1" applyFont="1" applyFill="1" applyBorder="1" applyAlignment="1">
      <alignment horizontal="center" vertical="center"/>
    </xf>
    <xf numFmtId="4" fontId="8" fillId="2" borderId="0" xfId="2" applyNumberFormat="1" applyFont="1" applyFill="1" applyBorder="1" applyAlignment="1">
      <alignment horizontal="right" vertical="top"/>
    </xf>
    <xf numFmtId="4" fontId="8" fillId="2" borderId="0" xfId="2" applyNumberFormat="1" applyFont="1" applyFill="1" applyBorder="1" applyAlignment="1">
      <alignment horizontal="left" vertical="top" wrapText="1"/>
    </xf>
    <xf numFmtId="4" fontId="8" fillId="2" borderId="0" xfId="2" applyNumberFormat="1" applyFont="1" applyFill="1" applyBorder="1" applyAlignment="1">
      <alignment horizontal="center" vertical="center"/>
    </xf>
    <xf numFmtId="4" fontId="9" fillId="2"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top"/>
    </xf>
    <xf numFmtId="4" fontId="4" fillId="0" borderId="0" xfId="2" applyNumberFormat="1" applyFont="1" applyFill="1" applyBorder="1" applyAlignment="1">
      <alignment horizontal="left" vertical="top" wrapText="1"/>
    </xf>
    <xf numFmtId="4" fontId="4"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4" fontId="4" fillId="0" borderId="1" xfId="2" applyNumberFormat="1" applyFont="1" applyFill="1" applyBorder="1" applyAlignment="1">
      <alignment horizontal="right" vertical="top"/>
    </xf>
    <xf numFmtId="4" fontId="4" fillId="0" borderId="1" xfId="2" applyNumberFormat="1" applyFont="1" applyFill="1" applyBorder="1" applyAlignment="1">
      <alignment horizontal="right" vertical="top" wrapText="1"/>
    </xf>
    <xf numFmtId="4" fontId="4" fillId="0" borderId="1" xfId="2" applyNumberFormat="1" applyFont="1" applyFill="1" applyBorder="1" applyAlignment="1">
      <alignment horizontal="center"/>
    </xf>
    <xf numFmtId="4" fontId="5" fillId="0" borderId="1" xfId="2" applyNumberFormat="1" applyFont="1" applyFill="1" applyBorder="1" applyAlignment="1">
      <alignment horizontal="right"/>
    </xf>
    <xf numFmtId="0" fontId="2" fillId="0" borderId="2" xfId="2" applyFont="1" applyFill="1" applyBorder="1" applyAlignment="1">
      <alignment horizontal="right" vertical="top"/>
    </xf>
    <xf numFmtId="0" fontId="6" fillId="0" borderId="1" xfId="2" applyFont="1" applyFill="1" applyBorder="1" applyAlignment="1">
      <alignment horizontal="center"/>
    </xf>
    <xf numFmtId="4" fontId="4" fillId="0" borderId="1" xfId="2" applyNumberFormat="1" applyFont="1" applyFill="1" applyBorder="1" applyAlignment="1">
      <alignment horizontal="right"/>
    </xf>
    <xf numFmtId="4" fontId="4" fillId="0" borderId="4" xfId="2" applyNumberFormat="1" applyFont="1" applyFill="1" applyBorder="1" applyAlignment="1"/>
    <xf numFmtId="0" fontId="2" fillId="0" borderId="2" xfId="0" applyFont="1" applyFill="1" applyBorder="1" applyAlignment="1">
      <alignment horizontal="right" vertical="top"/>
    </xf>
    <xf numFmtId="0" fontId="2" fillId="0" borderId="1" xfId="0" applyFont="1" applyFill="1" applyBorder="1" applyAlignment="1"/>
    <xf numFmtId="2" fontId="2" fillId="0" borderId="1" xfId="0" applyNumberFormat="1" applyFont="1" applyFill="1" applyBorder="1" applyAlignment="1">
      <alignment horizontal="right"/>
    </xf>
    <xf numFmtId="4" fontId="2" fillId="0" borderId="1" xfId="0" applyNumberFormat="1" applyFont="1" applyFill="1" applyBorder="1" applyAlignment="1">
      <alignment horizontal="right"/>
    </xf>
    <xf numFmtId="4" fontId="4" fillId="0" borderId="4" xfId="0" applyNumberFormat="1" applyFont="1" applyFill="1" applyBorder="1" applyAlignment="1"/>
    <xf numFmtId="0" fontId="24" fillId="2" borderId="0" xfId="0" applyFont="1" applyFill="1" applyAlignment="1">
      <alignment horizontal="center"/>
    </xf>
    <xf numFmtId="0" fontId="23" fillId="2" borderId="0" xfId="0" applyFont="1" applyFill="1" applyAlignment="1">
      <alignment horizontal="center" wrapText="1"/>
    </xf>
    <xf numFmtId="4" fontId="10" fillId="2" borderId="0" xfId="0" applyNumberFormat="1" applyFont="1" applyFill="1" applyBorder="1" applyAlignment="1">
      <alignment horizontal="center" wrapText="1"/>
    </xf>
    <xf numFmtId="0" fontId="2" fillId="0" borderId="0" xfId="0" applyFont="1" applyFill="1" applyBorder="1" applyAlignment="1">
      <alignment vertical="center" wrapText="1"/>
    </xf>
    <xf numFmtId="0" fontId="2" fillId="0" borderId="0" xfId="0" applyFont="1" applyAlignment="1">
      <alignment vertical="center" wrapText="1"/>
    </xf>
  </cellXfs>
  <cellStyles count="6">
    <cellStyle name="Comma 2" xfId="4"/>
    <cellStyle name="Normal_Tros_el_novi_Rogac" xfId="3"/>
    <cellStyle name="Normal_Troskovnik" xfId="2"/>
    <cellStyle name="Normalno" xfId="0" builtinId="0"/>
    <cellStyle name="Obično_Troskovnik-1" xfId="5"/>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88"/>
  <sheetViews>
    <sheetView tabSelected="1" topLeftCell="A13" zoomScaleNormal="100" zoomScaleSheetLayoutView="100" workbookViewId="0">
      <selection activeCell="D53" sqref="D53"/>
    </sheetView>
  </sheetViews>
  <sheetFormatPr defaultColWidth="8.85546875" defaultRowHeight="12.75"/>
  <cols>
    <col min="1" max="1" width="7.5703125" style="6" customWidth="1"/>
    <col min="2" max="2" width="42.28515625" style="5" customWidth="1"/>
    <col min="3" max="3" width="8.28515625" style="1" customWidth="1"/>
    <col min="4" max="4" width="11.42578125" style="4" customWidth="1"/>
    <col min="5" max="5" width="11" style="3" customWidth="1"/>
    <col min="6" max="6" width="14.85546875" style="2" customWidth="1"/>
    <col min="7" max="7" width="10.140625" style="1" bestFit="1" customWidth="1"/>
    <col min="8" max="16384" width="8.85546875" style="1"/>
  </cols>
  <sheetData>
    <row r="1" spans="1:11" ht="18.75">
      <c r="A1" s="176" t="s">
        <v>30</v>
      </c>
      <c r="B1" s="176"/>
      <c r="C1" s="176"/>
      <c r="D1" s="176"/>
      <c r="E1" s="176"/>
      <c r="F1" s="176"/>
    </row>
    <row r="2" spans="1:11">
      <c r="A2" s="177" t="s">
        <v>31</v>
      </c>
      <c r="B2" s="177"/>
      <c r="C2" s="177"/>
      <c r="D2" s="177"/>
      <c r="E2" s="177"/>
      <c r="F2" s="177"/>
    </row>
    <row r="3" spans="1:11">
      <c r="A3" s="125"/>
      <c r="B3" s="124"/>
      <c r="C3" s="121"/>
      <c r="D3" s="123"/>
      <c r="E3" s="122"/>
      <c r="F3" s="121"/>
    </row>
    <row r="4" spans="1:11" ht="24">
      <c r="A4" s="120" t="s">
        <v>29</v>
      </c>
      <c r="B4" s="120" t="s">
        <v>28</v>
      </c>
      <c r="C4" s="120" t="s">
        <v>27</v>
      </c>
      <c r="D4" s="120" t="s">
        <v>26</v>
      </c>
      <c r="E4" s="119" t="s">
        <v>25</v>
      </c>
      <c r="F4" s="118" t="s">
        <v>24</v>
      </c>
    </row>
    <row r="5" spans="1:11">
      <c r="A5" s="117"/>
      <c r="C5" s="110"/>
      <c r="D5" s="116"/>
      <c r="E5" s="45"/>
      <c r="F5" s="44"/>
    </row>
    <row r="6" spans="1:11" ht="15">
      <c r="A6" s="115" t="s">
        <v>23</v>
      </c>
      <c r="B6" s="112" t="s">
        <v>32</v>
      </c>
      <c r="C6" s="58"/>
      <c r="D6" s="47"/>
      <c r="E6" s="57"/>
      <c r="F6" s="56"/>
    </row>
    <row r="7" spans="1:11">
      <c r="A7" s="114"/>
      <c r="B7" s="113"/>
      <c r="D7" s="62"/>
    </row>
    <row r="8" spans="1:11" customFormat="1" ht="63.75">
      <c r="A8" s="91" t="s">
        <v>22</v>
      </c>
      <c r="B8" s="136" t="s">
        <v>33</v>
      </c>
      <c r="C8" s="1"/>
      <c r="D8" s="4"/>
      <c r="E8" s="127"/>
      <c r="F8" s="128"/>
    </row>
    <row r="9" spans="1:11" customFormat="1" ht="25.5">
      <c r="A9" s="91"/>
      <c r="B9" s="136" t="s">
        <v>34</v>
      </c>
      <c r="C9" s="90" t="s">
        <v>3</v>
      </c>
      <c r="D9" s="129">
        <v>2</v>
      </c>
      <c r="E9" s="142"/>
      <c r="F9" s="126">
        <f>D9*E9</f>
        <v>0</v>
      </c>
    </row>
    <row r="10" spans="1:11">
      <c r="A10" s="37"/>
      <c r="B10" s="36"/>
      <c r="C10" s="35"/>
      <c r="D10" s="34"/>
    </row>
    <row r="11" spans="1:11" ht="15.75" customHeight="1">
      <c r="A11" s="137" t="str">
        <f>A6</f>
        <v>A.</v>
      </c>
      <c r="B11" s="138" t="str">
        <f>B6&amp;" - UKUPNO:"</f>
        <v>PRIPREMNI  RADOVI - UKUPNO:</v>
      </c>
      <c r="C11" s="139"/>
      <c r="D11" s="140"/>
      <c r="E11" s="141" t="s">
        <v>0</v>
      </c>
      <c r="F11" s="141">
        <f>SUM(F8:F9)</f>
        <v>0</v>
      </c>
    </row>
    <row r="12" spans="1:11" s="15" customFormat="1" ht="14.25">
      <c r="A12" s="81"/>
      <c r="B12" s="28"/>
      <c r="C12" s="27"/>
      <c r="D12" s="26"/>
      <c r="E12" s="25"/>
      <c r="F12" s="24"/>
    </row>
    <row r="13" spans="1:11" s="110" customFormat="1" ht="15">
      <c r="A13" s="48" t="s">
        <v>15</v>
      </c>
      <c r="B13" s="112" t="s">
        <v>41</v>
      </c>
      <c r="C13" s="58"/>
      <c r="D13" s="47"/>
      <c r="E13" s="57"/>
      <c r="F13" s="56"/>
      <c r="H13" s="111"/>
      <c r="I13" s="92"/>
      <c r="J13" s="92"/>
      <c r="K13" s="92"/>
    </row>
    <row r="14" spans="1:11">
      <c r="A14" s="89"/>
      <c r="B14" s="109"/>
      <c r="C14" s="96"/>
      <c r="D14" s="95"/>
      <c r="E14" s="94"/>
      <c r="F14" s="108"/>
      <c r="H14" s="92"/>
      <c r="I14" s="92"/>
      <c r="J14" s="92"/>
      <c r="K14" s="92"/>
    </row>
    <row r="15" spans="1:11" ht="348.75" customHeight="1">
      <c r="A15" s="105" t="s">
        <v>21</v>
      </c>
      <c r="B15" s="136" t="s">
        <v>70</v>
      </c>
      <c r="D15" s="62"/>
      <c r="E15" s="99"/>
      <c r="F15" s="99"/>
      <c r="H15" s="92"/>
      <c r="I15" s="92"/>
      <c r="J15" s="107"/>
      <c r="K15" s="92"/>
    </row>
    <row r="16" spans="1:11">
      <c r="A16" s="105"/>
      <c r="B16" s="136" t="s">
        <v>35</v>
      </c>
      <c r="D16" s="62"/>
      <c r="E16" s="99"/>
      <c r="F16" s="99"/>
      <c r="H16" s="92"/>
      <c r="I16" s="92"/>
      <c r="J16" s="107"/>
      <c r="K16" s="92"/>
    </row>
    <row r="17" spans="1:11">
      <c r="A17" s="105"/>
      <c r="B17" s="101"/>
      <c r="D17" s="62"/>
      <c r="E17" s="99"/>
      <c r="F17" s="99"/>
      <c r="H17" s="92"/>
      <c r="I17" s="92"/>
      <c r="J17" s="107"/>
      <c r="K17" s="92"/>
    </row>
    <row r="18" spans="1:11" ht="63.75">
      <c r="A18" s="6" t="s">
        <v>20</v>
      </c>
      <c r="B18" s="136" t="s">
        <v>62</v>
      </c>
      <c r="C18" s="54" t="s">
        <v>36</v>
      </c>
      <c r="D18" s="129">
        <v>100</v>
      </c>
      <c r="E18" s="130"/>
      <c r="F18" s="126">
        <f>D18*E18</f>
        <v>0</v>
      </c>
      <c r="H18" s="92"/>
      <c r="I18" s="92"/>
      <c r="J18" s="106"/>
      <c r="K18" s="92"/>
    </row>
    <row r="19" spans="1:11">
      <c r="B19" s="101"/>
      <c r="C19" s="54"/>
      <c r="D19" s="100"/>
      <c r="E19" s="99"/>
      <c r="F19" s="126"/>
      <c r="H19" s="92"/>
      <c r="I19" s="92"/>
      <c r="J19" s="106"/>
      <c r="K19" s="92"/>
    </row>
    <row r="20" spans="1:11" ht="37.5" customHeight="1">
      <c r="A20" s="105" t="s">
        <v>19</v>
      </c>
      <c r="B20" s="136" t="s">
        <v>63</v>
      </c>
      <c r="C20" s="54" t="s">
        <v>36</v>
      </c>
      <c r="D20" s="126">
        <v>4</v>
      </c>
      <c r="E20" s="130"/>
      <c r="F20" s="130">
        <f>D20*E20</f>
        <v>0</v>
      </c>
      <c r="H20" s="92"/>
      <c r="I20" s="92"/>
      <c r="J20" s="106"/>
      <c r="K20" s="92"/>
    </row>
    <row r="21" spans="1:11">
      <c r="A21" s="105"/>
      <c r="B21" s="38"/>
      <c r="D21" s="3"/>
      <c r="E21" s="99"/>
      <c r="F21" s="130"/>
      <c r="H21" s="92"/>
      <c r="I21" s="92"/>
      <c r="J21" s="106"/>
      <c r="K21" s="92"/>
    </row>
    <row r="22" spans="1:11" ht="216.75">
      <c r="A22" s="105" t="s">
        <v>16</v>
      </c>
      <c r="B22" s="136" t="s">
        <v>64</v>
      </c>
      <c r="D22" s="3"/>
      <c r="E22" s="99"/>
      <c r="F22" s="130"/>
      <c r="H22" s="92"/>
      <c r="I22" s="104"/>
      <c r="J22" s="103"/>
      <c r="K22" s="102"/>
    </row>
    <row r="23" spans="1:11" ht="51">
      <c r="A23" s="6" t="s">
        <v>18</v>
      </c>
      <c r="B23" s="136" t="s">
        <v>37</v>
      </c>
      <c r="C23" s="54" t="s">
        <v>3</v>
      </c>
      <c r="D23" s="129">
        <v>1</v>
      </c>
      <c r="E23" s="130"/>
      <c r="F23" s="126">
        <f>D23*E23</f>
        <v>0</v>
      </c>
    </row>
    <row r="24" spans="1:11">
      <c r="A24" s="98"/>
      <c r="B24" s="97"/>
      <c r="D24" s="3"/>
      <c r="F24" s="126"/>
    </row>
    <row r="25" spans="1:11" s="92" customFormat="1" ht="63.75">
      <c r="A25" s="53" t="s">
        <v>17</v>
      </c>
      <c r="B25" s="136" t="s">
        <v>38</v>
      </c>
      <c r="C25" s="107" t="s">
        <v>3</v>
      </c>
      <c r="D25" s="134">
        <v>2</v>
      </c>
      <c r="E25" s="134"/>
      <c r="F25" s="134">
        <f>D25*E25</f>
        <v>0</v>
      </c>
      <c r="H25" s="93"/>
      <c r="I25" s="93"/>
      <c r="J25" s="93"/>
      <c r="K25" s="93"/>
    </row>
    <row r="26" spans="1:11" s="92" customFormat="1" ht="14.25">
      <c r="A26" s="53"/>
      <c r="B26" s="136"/>
      <c r="C26" s="107"/>
      <c r="D26" s="134"/>
      <c r="E26" s="134"/>
      <c r="F26" s="134"/>
      <c r="H26" s="93"/>
      <c r="I26" s="93"/>
      <c r="J26" s="93"/>
      <c r="K26" s="93"/>
    </row>
    <row r="27" spans="1:11" s="92" customFormat="1" ht="51">
      <c r="A27" s="53" t="s">
        <v>39</v>
      </c>
      <c r="B27" s="136" t="s">
        <v>40</v>
      </c>
      <c r="C27" s="107" t="s">
        <v>5</v>
      </c>
      <c r="D27" s="134">
        <v>1.5</v>
      </c>
      <c r="E27" s="134"/>
      <c r="F27" s="134">
        <f>D27*E27</f>
        <v>0</v>
      </c>
      <c r="H27" s="93"/>
      <c r="I27" s="93"/>
      <c r="J27" s="93"/>
      <c r="K27" s="93"/>
    </row>
    <row r="28" spans="1:11" ht="14.25">
      <c r="A28" s="89"/>
      <c r="B28" s="88"/>
      <c r="C28" s="87"/>
      <c r="D28" s="86"/>
      <c r="E28" s="85"/>
      <c r="F28" s="84"/>
      <c r="H28" s="15"/>
      <c r="I28" s="15"/>
      <c r="J28" s="15"/>
      <c r="K28" s="15"/>
    </row>
    <row r="29" spans="1:11" s="15" customFormat="1" ht="15">
      <c r="A29" s="33" t="s">
        <v>15</v>
      </c>
      <c r="B29" s="32" t="str">
        <f>B13&amp;" - UKUPNO:"</f>
        <v>RADOVI RAZGRADNJE - UKUPNO:</v>
      </c>
      <c r="C29" s="32"/>
      <c r="D29" s="83"/>
      <c r="E29" s="82" t="s">
        <v>0</v>
      </c>
      <c r="F29" s="82">
        <f>SUM(F15:F28)</f>
        <v>0</v>
      </c>
      <c r="H29" s="1"/>
      <c r="I29" s="1"/>
      <c r="J29" s="1"/>
      <c r="K29" s="1"/>
    </row>
    <row r="30" spans="1:11" s="15" customFormat="1" ht="14.25">
      <c r="A30" s="81"/>
      <c r="B30" s="28"/>
      <c r="C30" s="27"/>
      <c r="D30" s="26"/>
      <c r="E30" s="25"/>
      <c r="F30" s="24"/>
    </row>
    <row r="31" spans="1:11" ht="15">
      <c r="A31" s="48" t="s">
        <v>14</v>
      </c>
      <c r="B31" s="59" t="s">
        <v>42</v>
      </c>
      <c r="C31" s="58"/>
      <c r="D31" s="47"/>
      <c r="E31" s="47"/>
      <c r="F31" s="47"/>
      <c r="H31" s="80"/>
      <c r="I31" s="80"/>
      <c r="J31" s="80"/>
      <c r="K31" s="80"/>
    </row>
    <row r="32" spans="1:11">
      <c r="A32" s="46"/>
      <c r="B32" s="79"/>
      <c r="D32" s="62"/>
    </row>
    <row r="33" spans="1:11" s="67" customFormat="1" ht="120" customHeight="1">
      <c r="A33" s="37" t="s">
        <v>13</v>
      </c>
      <c r="B33" s="136" t="s">
        <v>65</v>
      </c>
      <c r="C33" s="75"/>
      <c r="D33" s="74"/>
      <c r="E33" s="63"/>
      <c r="F33" s="68"/>
      <c r="H33" s="1"/>
      <c r="I33" s="1"/>
      <c r="J33" s="1"/>
      <c r="K33" s="1"/>
    </row>
    <row r="34" spans="1:11" s="67" customFormat="1" ht="25.5">
      <c r="A34" s="77"/>
      <c r="B34" s="136" t="s">
        <v>66</v>
      </c>
      <c r="C34" s="78"/>
      <c r="D34" s="74"/>
      <c r="E34" s="63"/>
      <c r="F34" s="68"/>
    </row>
    <row r="35" spans="1:11" s="67" customFormat="1">
      <c r="A35" s="77"/>
      <c r="B35" s="76"/>
      <c r="C35" s="35"/>
      <c r="E35" s="63"/>
      <c r="F35" s="68"/>
    </row>
    <row r="36" spans="1:11" s="67" customFormat="1" ht="51">
      <c r="A36" s="73" t="s">
        <v>12</v>
      </c>
      <c r="B36" s="136" t="s">
        <v>71</v>
      </c>
      <c r="C36" s="72" t="s">
        <v>36</v>
      </c>
      <c r="D36" s="133">
        <v>100</v>
      </c>
      <c r="E36" s="132"/>
      <c r="F36" s="132">
        <f>D36*E36</f>
        <v>0</v>
      </c>
    </row>
    <row r="37" spans="1:11" s="67" customFormat="1">
      <c r="A37" s="73"/>
      <c r="B37" s="136"/>
      <c r="C37" s="72"/>
      <c r="D37" s="133"/>
      <c r="E37" s="132"/>
      <c r="F37" s="132"/>
    </row>
    <row r="38" spans="1:11" s="67" customFormat="1" ht="38.25">
      <c r="A38" s="73" t="s">
        <v>11</v>
      </c>
      <c r="B38" s="136" t="s">
        <v>72</v>
      </c>
      <c r="C38" s="72" t="s">
        <v>36</v>
      </c>
      <c r="D38" s="133">
        <v>4</v>
      </c>
      <c r="E38" s="132"/>
      <c r="F38" s="132">
        <f>D38*E38</f>
        <v>0</v>
      </c>
    </row>
    <row r="39" spans="1:11" s="67" customFormat="1">
      <c r="A39" s="73"/>
      <c r="B39" s="65"/>
      <c r="C39" s="72"/>
      <c r="D39" s="71"/>
      <c r="E39" s="63"/>
      <c r="F39" s="68"/>
    </row>
    <row r="40" spans="1:11" s="67" customFormat="1" ht="114.75">
      <c r="A40" s="37" t="s">
        <v>10</v>
      </c>
      <c r="B40" s="136" t="s">
        <v>67</v>
      </c>
      <c r="C40" s="75"/>
      <c r="D40" s="71"/>
      <c r="E40" s="63"/>
      <c r="F40" s="68"/>
      <c r="H40" s="1"/>
      <c r="I40" s="1"/>
      <c r="J40" s="1"/>
      <c r="K40" s="1"/>
    </row>
    <row r="41" spans="1:11" s="16" customFormat="1">
      <c r="A41" s="53"/>
      <c r="B41" s="70"/>
      <c r="C41" s="69"/>
      <c r="D41" s="40"/>
      <c r="E41" s="63"/>
      <c r="F41" s="68"/>
      <c r="H41" s="67"/>
      <c r="I41" s="67"/>
      <c r="J41" s="67"/>
      <c r="K41" s="67"/>
    </row>
    <row r="42" spans="1:11" ht="45.75" customHeight="1">
      <c r="A42" s="66" t="s">
        <v>9</v>
      </c>
      <c r="B42" s="136" t="s">
        <v>43</v>
      </c>
      <c r="C42" s="35"/>
      <c r="D42" s="64"/>
      <c r="E42" s="64"/>
    </row>
    <row r="43" spans="1:11">
      <c r="A43" s="37"/>
      <c r="B43" s="65" t="s">
        <v>44</v>
      </c>
      <c r="C43" s="35" t="s">
        <v>3</v>
      </c>
      <c r="D43" s="131">
        <v>1</v>
      </c>
      <c r="E43" s="132"/>
      <c r="F43" s="126">
        <f>D43*E43</f>
        <v>0</v>
      </c>
      <c r="G43" s="54"/>
    </row>
    <row r="44" spans="1:11">
      <c r="A44" s="37"/>
      <c r="B44" s="65"/>
      <c r="C44" s="35"/>
      <c r="D44" s="131"/>
      <c r="E44" s="132"/>
      <c r="F44" s="126"/>
      <c r="G44" s="54"/>
    </row>
    <row r="45" spans="1:11" ht="58.5" customHeight="1">
      <c r="A45" s="37" t="s">
        <v>45</v>
      </c>
      <c r="B45" s="136" t="s">
        <v>46</v>
      </c>
      <c r="C45" s="35"/>
      <c r="D45" s="131"/>
      <c r="E45" s="132"/>
      <c r="F45" s="126"/>
      <c r="G45" s="54"/>
    </row>
    <row r="46" spans="1:11">
      <c r="A46" s="37"/>
      <c r="B46" s="65" t="s">
        <v>44</v>
      </c>
      <c r="C46" s="35" t="s">
        <v>3</v>
      </c>
      <c r="D46" s="131">
        <v>2</v>
      </c>
      <c r="E46" s="132"/>
      <c r="F46" s="126">
        <f>D46*E46</f>
        <v>0</v>
      </c>
      <c r="G46" s="54"/>
    </row>
    <row r="47" spans="1:11">
      <c r="A47" s="37"/>
      <c r="B47" s="65"/>
      <c r="C47" s="35"/>
      <c r="D47" s="131"/>
      <c r="E47" s="132"/>
      <c r="F47" s="126"/>
      <c r="G47" s="54"/>
    </row>
    <row r="48" spans="1:11" ht="30" customHeight="1">
      <c r="A48" s="37" t="s">
        <v>47</v>
      </c>
      <c r="B48" s="136" t="s">
        <v>48</v>
      </c>
      <c r="C48" s="35"/>
      <c r="D48" s="131"/>
      <c r="E48" s="132"/>
      <c r="F48" s="126"/>
      <c r="G48" s="54"/>
    </row>
    <row r="49" spans="1:11" ht="31.5" customHeight="1">
      <c r="A49" s="37"/>
      <c r="B49" s="65" t="s">
        <v>49</v>
      </c>
      <c r="C49" s="35" t="s">
        <v>5</v>
      </c>
      <c r="D49" s="131">
        <v>1.5</v>
      </c>
      <c r="E49" s="132"/>
      <c r="F49" s="126">
        <f>D49*E49</f>
        <v>0</v>
      </c>
      <c r="G49" s="54"/>
    </row>
    <row r="50" spans="1:11">
      <c r="A50" s="37"/>
      <c r="B50" s="65"/>
      <c r="C50" s="35"/>
      <c r="D50" s="131"/>
      <c r="E50" s="132"/>
      <c r="F50" s="126"/>
      <c r="G50" s="54"/>
    </row>
    <row r="51" spans="1:11" ht="42.75" customHeight="1">
      <c r="A51" s="37" t="s">
        <v>50</v>
      </c>
      <c r="B51" s="136" t="s">
        <v>68</v>
      </c>
      <c r="C51" s="35"/>
      <c r="D51" s="131"/>
      <c r="E51" s="132"/>
      <c r="F51" s="126"/>
      <c r="G51" s="54"/>
    </row>
    <row r="52" spans="1:11" ht="32.25" customHeight="1">
      <c r="A52" s="37"/>
      <c r="B52" s="136" t="s">
        <v>69</v>
      </c>
      <c r="C52" s="35" t="s">
        <v>5</v>
      </c>
      <c r="D52" s="131">
        <v>190</v>
      </c>
      <c r="E52" s="132"/>
      <c r="F52" s="126">
        <f>D52*E52</f>
        <v>0</v>
      </c>
      <c r="G52" s="54"/>
    </row>
    <row r="53" spans="1:11" s="15" customFormat="1" ht="14.25">
      <c r="A53" s="6"/>
      <c r="B53" s="38"/>
      <c r="C53" s="54"/>
      <c r="D53" s="3"/>
      <c r="E53" s="3"/>
      <c r="F53" s="2"/>
      <c r="H53" s="1"/>
      <c r="I53" s="1"/>
      <c r="J53" s="1"/>
      <c r="K53" s="1"/>
    </row>
    <row r="54" spans="1:11">
      <c r="A54" s="29"/>
      <c r="B54" s="28"/>
      <c r="C54" s="27"/>
      <c r="D54" s="26"/>
      <c r="E54" s="25"/>
      <c r="F54" s="24"/>
    </row>
    <row r="55" spans="1:11" ht="18.75" customHeight="1">
      <c r="A55" s="61" t="str">
        <f>A31</f>
        <v>C.</v>
      </c>
      <c r="B55" s="32" t="str">
        <f>B31&amp;" - UKUPNO:"</f>
        <v>KAMENARSKI RADOVI - UKUPNO:</v>
      </c>
      <c r="C55" s="60"/>
      <c r="D55" s="31"/>
      <c r="E55" s="50" t="s">
        <v>0</v>
      </c>
      <c r="F55" s="50">
        <f>SUM(F36:F54)</f>
        <v>0</v>
      </c>
    </row>
    <row r="56" spans="1:11" s="15" customFormat="1" ht="15">
      <c r="A56" s="20"/>
      <c r="B56" s="19"/>
      <c r="C56" s="19"/>
      <c r="D56" s="18"/>
      <c r="E56" s="17"/>
      <c r="F56" s="17"/>
      <c r="H56" s="16"/>
      <c r="I56" s="16"/>
      <c r="J56" s="16"/>
      <c r="K56" s="16"/>
    </row>
    <row r="57" spans="1:11" ht="15">
      <c r="A57" s="48" t="s">
        <v>8</v>
      </c>
      <c r="B57" s="59" t="s">
        <v>4</v>
      </c>
      <c r="C57" s="58"/>
      <c r="D57" s="47"/>
      <c r="E57" s="57"/>
      <c r="F57" s="56"/>
    </row>
    <row r="58" spans="1:11">
      <c r="A58" s="53"/>
      <c r="B58" s="38"/>
      <c r="C58" s="43"/>
      <c r="D58" s="55"/>
      <c r="F58" s="41"/>
    </row>
    <row r="59" spans="1:11" ht="51">
      <c r="A59" s="39" t="s">
        <v>7</v>
      </c>
      <c r="B59" s="136" t="s">
        <v>51</v>
      </c>
      <c r="C59" s="54"/>
      <c r="D59" s="55"/>
      <c r="F59" s="41"/>
    </row>
    <row r="60" spans="1:11" ht="15" customHeight="1">
      <c r="A60" s="53"/>
      <c r="B60" s="136" t="s">
        <v>52</v>
      </c>
      <c r="C60" s="54" t="s">
        <v>3</v>
      </c>
      <c r="D60" s="135">
        <v>2</v>
      </c>
      <c r="E60" s="126"/>
      <c r="F60" s="134">
        <f>D60*E60</f>
        <v>0</v>
      </c>
    </row>
    <row r="61" spans="1:11">
      <c r="A61" s="53"/>
      <c r="B61" s="38"/>
      <c r="C61" s="43"/>
      <c r="D61" s="42"/>
      <c r="F61" s="41"/>
    </row>
    <row r="62" spans="1:11" s="16" customFormat="1" ht="195" customHeight="1">
      <c r="A62" s="39" t="s">
        <v>6</v>
      </c>
      <c r="B62" s="136" t="s">
        <v>53</v>
      </c>
      <c r="C62" s="54"/>
      <c r="D62" s="40"/>
      <c r="E62" s="41"/>
      <c r="F62" s="40"/>
      <c r="H62" s="1"/>
      <c r="I62" s="1"/>
      <c r="J62" s="1"/>
      <c r="K62" s="1"/>
    </row>
    <row r="63" spans="1:11" s="16" customFormat="1" ht="27.75" customHeight="1">
      <c r="A63" s="53"/>
      <c r="B63" s="136" t="s">
        <v>54</v>
      </c>
      <c r="C63" s="43" t="s">
        <v>36</v>
      </c>
      <c r="D63" s="135">
        <v>120</v>
      </c>
      <c r="E63" s="134"/>
      <c r="F63" s="134">
        <f>D63*E63</f>
        <v>0</v>
      </c>
    </row>
    <row r="64" spans="1:11" s="16" customFormat="1" ht="15.75" customHeight="1">
      <c r="A64" s="53"/>
      <c r="B64" s="136"/>
      <c r="C64" s="43"/>
      <c r="D64" s="135"/>
      <c r="E64" s="134"/>
      <c r="F64" s="134"/>
    </row>
    <row r="65" spans="1:11" s="16" customFormat="1" ht="32.25" customHeight="1">
      <c r="A65" s="53" t="s">
        <v>55</v>
      </c>
      <c r="B65" s="136" t="s">
        <v>56</v>
      </c>
      <c r="C65" s="43" t="s">
        <v>57</v>
      </c>
      <c r="D65" s="135">
        <v>1</v>
      </c>
      <c r="E65" s="134"/>
      <c r="F65" s="134">
        <f>D65*E65</f>
        <v>0</v>
      </c>
    </row>
    <row r="66" spans="1:11">
      <c r="A66" s="52"/>
      <c r="B66" s="51"/>
      <c r="C66" s="42"/>
      <c r="D66" s="3"/>
      <c r="E66" s="41"/>
      <c r="F66" s="41"/>
      <c r="H66" s="16"/>
      <c r="I66" s="16"/>
      <c r="J66" s="16"/>
      <c r="K66" s="16"/>
    </row>
    <row r="67" spans="1:11" ht="21.75" customHeight="1">
      <c r="A67" s="143" t="str">
        <f>A57</f>
        <v>D.</v>
      </c>
      <c r="B67" s="144" t="str">
        <f>B57&amp;" - UKUPNO:"</f>
        <v>OSTALI RADOVI - UKUPNO:</v>
      </c>
      <c r="C67" s="145"/>
      <c r="D67" s="146"/>
      <c r="E67" s="30" t="s">
        <v>0</v>
      </c>
      <c r="F67" s="50">
        <f>SUM(F60:F65)</f>
        <v>0</v>
      </c>
    </row>
    <row r="68" spans="1:11" ht="15">
      <c r="A68" s="147"/>
      <c r="B68" s="148"/>
      <c r="C68" s="149"/>
      <c r="D68" s="150"/>
      <c r="E68" s="17"/>
      <c r="F68" s="49"/>
    </row>
    <row r="69" spans="1:11" s="15" customFormat="1" ht="14.25">
      <c r="A69" s="151"/>
      <c r="B69" s="152"/>
      <c r="C69" s="153"/>
      <c r="D69" s="25"/>
      <c r="E69" s="25"/>
      <c r="F69" s="24"/>
    </row>
    <row r="70" spans="1:11" s="15" customFormat="1" ht="16.5">
      <c r="A70" s="178" t="s">
        <v>2</v>
      </c>
      <c r="B70" s="178"/>
      <c r="C70" s="178"/>
      <c r="D70" s="178"/>
      <c r="E70" s="178"/>
      <c r="F70" s="178"/>
    </row>
    <row r="71" spans="1:11" s="15" customFormat="1" ht="15">
      <c r="A71" s="147"/>
      <c r="B71" s="148"/>
      <c r="C71" s="148"/>
      <c r="D71" s="154"/>
      <c r="E71" s="17"/>
      <c r="F71" s="17"/>
      <c r="H71" s="16"/>
      <c r="I71" s="16"/>
      <c r="J71" s="16"/>
      <c r="K71" s="16"/>
    </row>
    <row r="72" spans="1:11" ht="15">
      <c r="A72" s="155" t="str">
        <f>A6</f>
        <v>A.</v>
      </c>
      <c r="B72" s="156" t="str">
        <f>B6</f>
        <v>PRIPREMNI  RADOVI</v>
      </c>
      <c r="C72" s="157"/>
      <c r="D72" s="158"/>
      <c r="E72" s="21"/>
      <c r="F72" s="21">
        <f>F11</f>
        <v>0</v>
      </c>
      <c r="H72" s="15"/>
      <c r="I72" s="15"/>
      <c r="J72" s="15"/>
      <c r="K72" s="15"/>
    </row>
    <row r="73" spans="1:11" ht="15">
      <c r="A73" s="159"/>
      <c r="B73" s="160"/>
      <c r="C73" s="161"/>
      <c r="D73" s="162"/>
      <c r="E73" s="23"/>
      <c r="F73" s="22"/>
    </row>
    <row r="74" spans="1:11" ht="15">
      <c r="A74" s="155" t="str">
        <f>A13</f>
        <v>B.</v>
      </c>
      <c r="B74" s="156" t="str">
        <f>B13</f>
        <v>RADOVI RAZGRADNJE</v>
      </c>
      <c r="C74" s="157"/>
      <c r="D74" s="158"/>
      <c r="E74" s="21"/>
      <c r="F74" s="21">
        <f>F29</f>
        <v>0</v>
      </c>
    </row>
    <row r="75" spans="1:11" ht="15">
      <c r="A75" s="159"/>
      <c r="B75" s="160"/>
      <c r="C75" s="161"/>
      <c r="D75" s="162"/>
      <c r="E75" s="23"/>
      <c r="F75" s="22"/>
    </row>
    <row r="76" spans="1:11" ht="15">
      <c r="A76" s="155" t="str">
        <f>A31</f>
        <v>C.</v>
      </c>
      <c r="B76" s="156" t="str">
        <f>B31</f>
        <v>KAMENARSKI RADOVI</v>
      </c>
      <c r="C76" s="157"/>
      <c r="D76" s="158"/>
      <c r="E76" s="21"/>
      <c r="F76" s="21">
        <f>F55</f>
        <v>0</v>
      </c>
    </row>
    <row r="77" spans="1:11" ht="15">
      <c r="A77" s="159"/>
      <c r="B77" s="160"/>
      <c r="C77" s="161"/>
      <c r="D77" s="162"/>
      <c r="E77" s="23"/>
      <c r="F77" s="22"/>
    </row>
    <row r="78" spans="1:11" ht="15">
      <c r="A78" s="155" t="str">
        <f>A57</f>
        <v>D.</v>
      </c>
      <c r="B78" s="156" t="str">
        <f>B57</f>
        <v>OSTALI RADOVI</v>
      </c>
      <c r="C78" s="157"/>
      <c r="D78" s="158"/>
      <c r="E78" s="21"/>
      <c r="F78" s="21">
        <f>F67</f>
        <v>0</v>
      </c>
    </row>
    <row r="79" spans="1:11" ht="15">
      <c r="A79" s="159"/>
      <c r="B79" s="160"/>
      <c r="C79" s="161"/>
      <c r="D79" s="162"/>
      <c r="E79" s="23"/>
      <c r="F79" s="22"/>
    </row>
    <row r="80" spans="1:11" ht="15">
      <c r="A80" s="163"/>
      <c r="B80" s="164" t="s">
        <v>58</v>
      </c>
      <c r="C80" s="165"/>
      <c r="D80" s="166"/>
      <c r="E80" s="12" t="s">
        <v>0</v>
      </c>
      <c r="F80" s="12">
        <f>SUM(F72:F79)</f>
        <v>0</v>
      </c>
    </row>
    <row r="81" spans="1:6" ht="15">
      <c r="A81" s="11"/>
      <c r="B81" s="10"/>
      <c r="C81" s="9"/>
      <c r="D81" s="8"/>
      <c r="E81" s="7"/>
      <c r="F81" s="7"/>
    </row>
    <row r="82" spans="1:6" ht="15">
      <c r="A82" s="167"/>
      <c r="B82" s="14" t="s">
        <v>59</v>
      </c>
      <c r="C82" s="168"/>
      <c r="D82" s="13"/>
      <c r="E82" s="169"/>
      <c r="F82" s="170">
        <f>F80/100*25</f>
        <v>0</v>
      </c>
    </row>
    <row r="84" spans="1:6" ht="15">
      <c r="A84" s="171"/>
      <c r="B84" s="164" t="s">
        <v>1</v>
      </c>
      <c r="C84" s="172"/>
      <c r="D84" s="173"/>
      <c r="E84" s="174"/>
      <c r="F84" s="175">
        <f>F80+F82</f>
        <v>0</v>
      </c>
    </row>
    <row r="86" spans="1:6" ht="33" customHeight="1">
      <c r="A86" s="179" t="s">
        <v>60</v>
      </c>
      <c r="B86" s="180"/>
      <c r="C86" s="180"/>
      <c r="D86" s="180"/>
      <c r="E86" s="180"/>
      <c r="F86" s="180"/>
    </row>
    <row r="88" spans="1:6" ht="32.25" customHeight="1">
      <c r="A88" s="179" t="s">
        <v>61</v>
      </c>
      <c r="B88" s="180"/>
      <c r="C88" s="180"/>
      <c r="D88" s="180"/>
      <c r="E88" s="180"/>
      <c r="F88" s="180"/>
    </row>
  </sheetData>
  <mergeCells count="5">
    <mergeCell ref="A1:F1"/>
    <mergeCell ref="A2:F2"/>
    <mergeCell ref="A70:F70"/>
    <mergeCell ref="A86:F86"/>
    <mergeCell ref="A88:F88"/>
  </mergeCells>
  <pageMargins left="0.78740157480314965" right="0.19685039370078741" top="1.1811023622047245" bottom="0.78740157480314965" header="0.51181102362204722" footer="0.59055118110236227"/>
  <pageSetup paperSize="9" scale="99" orientation="portrait" r:id="rId1"/>
  <headerFooter>
    <oddHeader>&amp;L&amp;"Arial,Kurziv"&amp;ELUČKA UPRAVA DUBROVNIK</oddHeader>
    <oddFooter>&amp;LDubrovnik, rujan 2022&amp;RStr.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Zamjena poklopnica 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dc:creator>
  <cp:lastModifiedBy>Hrvoje</cp:lastModifiedBy>
  <cp:lastPrinted>2022-08-31T11:17:49Z</cp:lastPrinted>
  <dcterms:created xsi:type="dcterms:W3CDTF">2016-10-24T12:28:46Z</dcterms:created>
  <dcterms:modified xsi:type="dcterms:W3CDTF">2022-08-31T12:25:31Z</dcterms:modified>
</cp:coreProperties>
</file>